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erfLogs\"/>
    </mc:Choice>
  </mc:AlternateContent>
  <xr:revisionPtr revIDLastSave="0" documentId="8_{719EEE97-A542-4C6D-9DB1-A77E8E8F97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" l="1"/>
  <c r="D24" i="1"/>
  <c r="D19" i="1"/>
  <c r="D7" i="1"/>
  <c r="E26" i="1"/>
  <c r="G34" i="1"/>
  <c r="G26" i="1"/>
  <c r="D23" i="1"/>
  <c r="D43" i="1"/>
  <c r="D44" i="1"/>
  <c r="D46" i="1"/>
  <c r="D47" i="1"/>
  <c r="D48" i="1"/>
  <c r="D49" i="1"/>
  <c r="D50" i="1"/>
  <c r="D42" i="1"/>
  <c r="G40" i="1"/>
  <c r="D40" i="1" s="1"/>
  <c r="D38" i="1"/>
  <c r="D37" i="1"/>
  <c r="D36" i="1"/>
  <c r="D33" i="1"/>
  <c r="D32" i="1"/>
  <c r="E31" i="1"/>
  <c r="G31" i="1"/>
  <c r="D30" i="1"/>
  <c r="D29" i="1"/>
  <c r="D28" i="1"/>
  <c r="D27" i="1"/>
  <c r="F34" i="1"/>
  <c r="E9" i="1"/>
  <c r="D20" i="1"/>
  <c r="H7" i="1"/>
  <c r="D15" i="1"/>
  <c r="D14" i="1"/>
  <c r="D13" i="1"/>
  <c r="D12" i="1"/>
  <c r="D11" i="1"/>
  <c r="D10" i="1"/>
  <c r="D22" i="1"/>
  <c r="G21" i="1"/>
  <c r="D21" i="1" s="1"/>
  <c r="E58" i="1" l="1"/>
  <c r="D31" i="1"/>
  <c r="D9" i="1"/>
  <c r="C58" i="1" l="1"/>
  <c r="D26" i="1"/>
  <c r="D25" i="1" l="1"/>
</calcChain>
</file>

<file path=xl/sharedStrings.xml><?xml version="1.0" encoding="utf-8"?>
<sst xmlns="http://schemas.openxmlformats.org/spreadsheetml/2006/main" count="116" uniqueCount="98">
  <si>
    <t>Наименование показателя</t>
  </si>
  <si>
    <t>Код строки</t>
  </si>
  <si>
    <t>всего</t>
  </si>
  <si>
    <t>в том числе:</t>
  </si>
  <si>
    <t>из них гранты</t>
  </si>
  <si>
    <t>Поступления от доходов, всего: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</si>
  <si>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</si>
  <si>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</si>
  <si>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</si>
  <si>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</si>
  <si>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Выплаты по расходам, всего: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</si>
  <si>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</si>
  <si>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</si>
  <si>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</si>
  <si>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</si>
  <si>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</si>
  <si>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</si>
  <si>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</si>
  <si>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Код по бюджетной классификации РФ по строкам 110-180,300-420 указывается КОСГУ, по строкам 210-260-коды видов расходов</t>
  </si>
  <si>
    <t>Объем финансового обеспечения, руб(с тосностью до двух знаков после запятой-0,00)</t>
  </si>
  <si>
    <t>ВСЕГО</t>
  </si>
  <si>
    <t>субсидия на финансовое обеспечение выполения государственного задания</t>
  </si>
  <si>
    <t>поступления от оказания услуг (выполнения работ) на платной основе и от приносящей доход деятельности</t>
  </si>
  <si>
    <t>субсидии, предоставляемые в соответствии с абзацем вторым пункта 1 статьи 78.1 Бюджетного кодекса РФ</t>
  </si>
  <si>
    <t>100</t>
  </si>
  <si>
    <t>Х</t>
  </si>
  <si>
    <t>в том числе доходы от собственности</t>
  </si>
  <si>
    <t>110</t>
  </si>
  <si>
    <t>доходы от оказания работ , услуг</t>
  </si>
  <si>
    <t>120</t>
  </si>
  <si>
    <t>130</t>
  </si>
  <si>
    <t>150</t>
  </si>
  <si>
    <t>160</t>
  </si>
  <si>
    <t>доходы от операций с активами, всего</t>
  </si>
  <si>
    <t>180</t>
  </si>
  <si>
    <t>в том числе на выплаты персоналу, всего</t>
  </si>
  <si>
    <t>210</t>
  </si>
  <si>
    <t>211</t>
  </si>
  <si>
    <t>из них:                             заработная плата</t>
  </si>
  <si>
    <t>из них:                                         оплата труда и начисления на выплаты по оплате труда</t>
  </si>
  <si>
    <t>111</t>
  </si>
  <si>
    <t>211.2</t>
  </si>
  <si>
    <t>иные выплаты персоналу учреждения</t>
  </si>
  <si>
    <t>211.3</t>
  </si>
  <si>
    <t>112</t>
  </si>
  <si>
    <t>начисления на выплаты по охране труда</t>
  </si>
  <si>
    <t>211.4</t>
  </si>
  <si>
    <t>119</t>
  </si>
  <si>
    <t>социальные и иные выплаты</t>
  </si>
  <si>
    <t>220</t>
  </si>
  <si>
    <t>иные бюджетные ассигнования,всего</t>
  </si>
  <si>
    <t>230</t>
  </si>
  <si>
    <t>уплату налогов, сборов и иных платежей</t>
  </si>
  <si>
    <t>853</t>
  </si>
  <si>
    <t>240</t>
  </si>
  <si>
    <t>250</t>
  </si>
  <si>
    <t>из них: увеличение остатков средств</t>
  </si>
  <si>
    <t>из них: уменьшение остатков средств</t>
  </si>
  <si>
    <t>остаток средств на конец года</t>
  </si>
  <si>
    <t>440</t>
  </si>
  <si>
    <t>180.1</t>
  </si>
  <si>
    <t>180.2</t>
  </si>
  <si>
    <t>410</t>
  </si>
  <si>
    <t>230.2</t>
  </si>
  <si>
    <t>230.1</t>
  </si>
  <si>
    <t>852</t>
  </si>
  <si>
    <t>851</t>
  </si>
  <si>
    <t>230.3</t>
  </si>
  <si>
    <t>обучение</t>
  </si>
  <si>
    <t>общежитие</t>
  </si>
  <si>
    <t>столовая</t>
  </si>
  <si>
    <t>издательский центр</t>
  </si>
  <si>
    <t>нич</t>
  </si>
  <si>
    <t>госзадание</t>
  </si>
  <si>
    <t>увеличение стоимости основных средств</t>
  </si>
  <si>
    <t>увеличение стоимости материальных запасов</t>
  </si>
  <si>
    <t>211.5</t>
  </si>
  <si>
    <t>113</t>
  </si>
  <si>
    <t>220.1</t>
  </si>
  <si>
    <t>220.2</t>
  </si>
  <si>
    <t>321</t>
  </si>
  <si>
    <t>340</t>
  </si>
  <si>
    <t>831</t>
  </si>
  <si>
    <t>200</t>
  </si>
  <si>
    <t>Пособия, компенсации и иные социальные выплаты гражданам, кроме публичных нормативных обязательств</t>
  </si>
  <si>
    <t>Стипендии</t>
  </si>
  <si>
    <t>Иные выплаты, за исключением фонда оплаты труда учреждений, лицам, привлекаемым согласно законодательству для выполнения отдельных полномочий</t>
  </si>
  <si>
    <t>Безвозмездные перечисления организациям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</si>
  <si>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</si>
  <si>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</si>
  <si>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</si>
  <si>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</si>
  <si>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</si>
  <si>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</si>
  <si>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</si>
  <si>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активов</t>
  </si>
  <si>
    <t>гостиница</t>
  </si>
  <si>
    <t>2. Показатели по поступлениям и выплатам Адамовский с/х техникум 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</si>
</sst>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0.5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6" fillId="0" borderId="0" xfId="0" applyFont="1"/>
    <xf numFmtId="49" fontId="0" fillId="0" borderId="5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topLeftCell="A10" workbookViewId="0">
      <selection activeCell="H23" sqref="H23"/>
    </sheetView>
  </sheetViews>
  <sheetFormatPr defaultRowHeight="15" x14ac:dyDescent="0.25"/>
  <cols>
    <col min="1" max="1" width="28.5703125" style="20" customWidth="1"/>
    <col min="2" max="2" width="11.140625" customWidth="1"/>
    <col min="3" max="3" width="16.5703125" customWidth="1"/>
    <col min="4" max="4" width="17.28515625" customWidth="1"/>
    <col min="5" max="5" width="15.7109375" customWidth="1"/>
    <col min="6" max="6" width="16.7109375" customWidth="1"/>
    <col min="7" max="7" width="18.140625" customWidth="1"/>
    <col min="8" max="8" width="14.42578125" customWidth="1"/>
  </cols>
  <sheetData>
    <row r="1" spans="1:8" x14ac:dyDescent="0.25">
      <c r="A1" s="20" t="s">
        <v>97</v>
      </c>
    </row>
    <row r="3" spans="1:8" s="2" customFormat="1" x14ac:dyDescent="0.25">
      <c r="A3" s="56" t="s">
        <v>0</v>
      </c>
      <c r="B3" s="53" t="s">
        <v>1</v>
      </c>
      <c r="C3" s="50" t="s">
        <v>18</v>
      </c>
      <c r="D3" s="59" t="s">
        <v>19</v>
      </c>
      <c r="E3" s="61"/>
      <c r="F3" s="61"/>
      <c r="G3" s="61"/>
      <c r="H3" s="60"/>
    </row>
    <row r="4" spans="1:8" s="2" customFormat="1" x14ac:dyDescent="0.25">
      <c r="A4" s="57"/>
      <c r="B4" s="54"/>
      <c r="C4" s="51"/>
      <c r="D4" s="53" t="s">
        <v>20</v>
      </c>
      <c r="E4" s="62" t="s">
        <v>3</v>
      </c>
      <c r="F4" s="63"/>
      <c r="G4" s="63"/>
      <c r="H4" s="64"/>
    </row>
    <row r="5" spans="1:8" s="2" customFormat="1" ht="66" customHeight="1" x14ac:dyDescent="0.25">
      <c r="A5" s="57"/>
      <c r="B5" s="54"/>
      <c r="C5" s="51"/>
      <c r="D5" s="54"/>
      <c r="E5" s="50" t="s">
        <v>21</v>
      </c>
      <c r="F5" s="50" t="s">
        <v>23</v>
      </c>
      <c r="G5" s="59" t="s">
        <v>22</v>
      </c>
      <c r="H5" s="60"/>
    </row>
    <row r="6" spans="1:8" s="2" customFormat="1" ht="59.25" customHeight="1" x14ac:dyDescent="0.25">
      <c r="A6" s="58"/>
      <c r="B6" s="55"/>
      <c r="C6" s="52"/>
      <c r="D6" s="55"/>
      <c r="E6" s="52"/>
      <c r="F6" s="52"/>
      <c r="G6" s="3" t="s">
        <v>2</v>
      </c>
      <c r="H6" s="3" t="s">
        <v>4</v>
      </c>
    </row>
    <row r="7" spans="1:8" s="7" customFormat="1" x14ac:dyDescent="0.25">
      <c r="A7" s="11" t="s">
        <v>5</v>
      </c>
      <c r="B7" s="6" t="s">
        <v>24</v>
      </c>
      <c r="C7" s="6" t="s">
        <v>25</v>
      </c>
      <c r="D7" s="23">
        <f>SUM(E7:G7)</f>
        <v>38305998.920000002</v>
      </c>
      <c r="E7" s="23">
        <v>14870244.92</v>
      </c>
      <c r="F7" s="23">
        <v>3815000</v>
      </c>
      <c r="G7" s="23">
        <v>19620754</v>
      </c>
      <c r="H7" s="23">
        <f>H20</f>
        <v>0</v>
      </c>
    </row>
    <row r="8" spans="1:8" s="2" customFormat="1" ht="25.5" x14ac:dyDescent="0.25">
      <c r="A8" s="12" t="s">
        <v>26</v>
      </c>
      <c r="B8" s="3" t="s">
        <v>27</v>
      </c>
      <c r="C8" s="3" t="s">
        <v>29</v>
      </c>
      <c r="D8" s="24"/>
      <c r="E8" s="24"/>
      <c r="F8" s="24"/>
      <c r="G8" s="24"/>
      <c r="H8" s="24"/>
    </row>
    <row r="9" spans="1:8" s="2" customFormat="1" x14ac:dyDescent="0.25">
      <c r="A9" s="12" t="s">
        <v>28</v>
      </c>
      <c r="B9" s="3" t="s">
        <v>29</v>
      </c>
      <c r="C9" s="33" t="s">
        <v>30</v>
      </c>
      <c r="D9" s="30">
        <f t="shared" ref="D9:D15" si="0">SUM(E9:G9)</f>
        <v>1531600</v>
      </c>
      <c r="E9" s="30">
        <f>SUM(E10:E15)</f>
        <v>0</v>
      </c>
      <c r="F9" s="30"/>
      <c r="G9" s="30">
        <v>1531600</v>
      </c>
      <c r="H9" s="24"/>
    </row>
    <row r="10" spans="1:8" s="2" customFormat="1" x14ac:dyDescent="0.25">
      <c r="A10" s="22" t="s">
        <v>68</v>
      </c>
      <c r="B10" s="21"/>
      <c r="C10" s="21" t="s">
        <v>30</v>
      </c>
      <c r="D10" s="25">
        <f t="shared" si="0"/>
        <v>1531600</v>
      </c>
      <c r="E10" s="25"/>
      <c r="F10" s="3"/>
      <c r="G10" s="25">
        <v>1531600</v>
      </c>
      <c r="H10" s="25"/>
    </row>
    <row r="11" spans="1:8" s="2" customFormat="1" x14ac:dyDescent="0.25">
      <c r="A11" s="22" t="s">
        <v>69</v>
      </c>
      <c r="B11" s="21"/>
      <c r="C11" s="21" t="s">
        <v>30</v>
      </c>
      <c r="D11" s="25">
        <f t="shared" si="0"/>
        <v>0</v>
      </c>
      <c r="E11" s="25"/>
      <c r="F11" s="3"/>
      <c r="G11" s="25">
        <v>0</v>
      </c>
      <c r="H11" s="25"/>
    </row>
    <row r="12" spans="1:8" s="2" customFormat="1" x14ac:dyDescent="0.25">
      <c r="A12" s="22" t="s">
        <v>70</v>
      </c>
      <c r="B12" s="21"/>
      <c r="C12" s="21" t="s">
        <v>30</v>
      </c>
      <c r="D12" s="25">
        <f t="shared" si="0"/>
        <v>0</v>
      </c>
      <c r="E12" s="25"/>
      <c r="F12" s="3"/>
      <c r="G12" s="25">
        <v>0</v>
      </c>
      <c r="H12" s="25"/>
    </row>
    <row r="13" spans="1:8" s="2" customFormat="1" x14ac:dyDescent="0.25">
      <c r="A13" s="22" t="s">
        <v>71</v>
      </c>
      <c r="B13" s="21"/>
      <c r="C13" s="21" t="s">
        <v>30</v>
      </c>
      <c r="D13" s="25">
        <f t="shared" si="0"/>
        <v>0</v>
      </c>
      <c r="E13" s="25"/>
      <c r="F13" s="3"/>
      <c r="G13" s="25">
        <v>0</v>
      </c>
      <c r="H13" s="25"/>
    </row>
    <row r="14" spans="1:8" s="2" customFormat="1" x14ac:dyDescent="0.25">
      <c r="A14" s="22" t="s">
        <v>72</v>
      </c>
      <c r="B14" s="21"/>
      <c r="C14" s="21" t="s">
        <v>30</v>
      </c>
      <c r="D14" s="25">
        <f t="shared" si="0"/>
        <v>0</v>
      </c>
      <c r="E14" s="25"/>
      <c r="F14" s="3"/>
      <c r="G14" s="25">
        <v>0</v>
      </c>
      <c r="H14" s="25"/>
    </row>
    <row r="15" spans="1:8" s="2" customFormat="1" x14ac:dyDescent="0.25">
      <c r="A15" s="22" t="s">
        <v>73</v>
      </c>
      <c r="B15" s="21"/>
      <c r="C15" s="21" t="s">
        <v>30</v>
      </c>
      <c r="D15" s="25">
        <f t="shared" si="0"/>
        <v>0</v>
      </c>
      <c r="E15" s="25"/>
      <c r="F15" s="21"/>
      <c r="G15" s="25">
        <v>0</v>
      </c>
      <c r="H15" s="25"/>
    </row>
    <row r="16" spans="1:8" s="2" customFormat="1" x14ac:dyDescent="0.25">
      <c r="A16" s="49" t="s">
        <v>96</v>
      </c>
      <c r="B16" s="48"/>
      <c r="C16" s="48" t="s">
        <v>30</v>
      </c>
      <c r="D16" s="25">
        <v>0</v>
      </c>
      <c r="E16" s="25"/>
      <c r="F16" s="48"/>
      <c r="G16" s="25">
        <v>0</v>
      </c>
      <c r="H16" s="25"/>
    </row>
    <row r="17" spans="1:8" s="2" customFormat="1" ht="25.5" x14ac:dyDescent="0.25">
      <c r="A17" s="13" t="s">
        <v>6</v>
      </c>
      <c r="B17" s="4" t="s">
        <v>30</v>
      </c>
      <c r="C17" s="38" t="s">
        <v>25</v>
      </c>
      <c r="D17" s="32"/>
      <c r="E17" s="32"/>
      <c r="F17" s="32"/>
      <c r="G17" s="32"/>
      <c r="H17" s="25"/>
    </row>
    <row r="18" spans="1:8" s="2" customFormat="1" ht="76.5" x14ac:dyDescent="0.2">
      <c r="A18" s="14" t="s">
        <v>7</v>
      </c>
      <c r="B18" s="8">
        <v>140</v>
      </c>
      <c r="C18" s="45" t="s">
        <v>25</v>
      </c>
      <c r="D18" s="46"/>
      <c r="E18" s="46"/>
      <c r="F18" s="47"/>
      <c r="G18" s="46"/>
      <c r="H18" s="26"/>
    </row>
    <row r="19" spans="1:8" s="2" customFormat="1" ht="25.5" x14ac:dyDescent="0.25">
      <c r="A19" s="15" t="s">
        <v>8</v>
      </c>
      <c r="B19" s="5" t="s">
        <v>31</v>
      </c>
      <c r="C19" s="39" t="s">
        <v>34</v>
      </c>
      <c r="D19" s="31">
        <f t="shared" ref="D19:D24" si="1">SUM(E19:G19)</f>
        <v>18685244.920000002</v>
      </c>
      <c r="E19" s="31">
        <v>14870244.92</v>
      </c>
      <c r="F19" s="30">
        <v>3815000</v>
      </c>
      <c r="G19" s="31"/>
      <c r="H19" s="27"/>
    </row>
    <row r="20" spans="1:8" s="2" customFormat="1" x14ac:dyDescent="0.25">
      <c r="A20" s="12" t="s">
        <v>9</v>
      </c>
      <c r="B20" s="3" t="s">
        <v>32</v>
      </c>
      <c r="C20" s="33" t="s">
        <v>34</v>
      </c>
      <c r="D20" s="30">
        <f t="shared" si="1"/>
        <v>250000</v>
      </c>
      <c r="E20" s="30"/>
      <c r="F20" s="40"/>
      <c r="G20" s="30">
        <v>250000</v>
      </c>
      <c r="H20" s="24"/>
    </row>
    <row r="21" spans="1:8" s="2" customFormat="1" ht="25.5" x14ac:dyDescent="0.25">
      <c r="A21" s="12" t="s">
        <v>33</v>
      </c>
      <c r="B21" s="3" t="s">
        <v>34</v>
      </c>
      <c r="C21" s="33" t="s">
        <v>25</v>
      </c>
      <c r="D21" s="30">
        <f t="shared" si="1"/>
        <v>17839154</v>
      </c>
      <c r="E21" s="30"/>
      <c r="F21" s="30"/>
      <c r="G21" s="30">
        <f>SUM(G22:G23)</f>
        <v>17839154</v>
      </c>
      <c r="H21" s="24"/>
    </row>
    <row r="22" spans="1:8" s="2" customFormat="1" ht="25.5" x14ac:dyDescent="0.25">
      <c r="A22" s="12" t="s">
        <v>75</v>
      </c>
      <c r="B22" s="3" t="s">
        <v>60</v>
      </c>
      <c r="C22" s="3" t="s">
        <v>59</v>
      </c>
      <c r="D22" s="24">
        <f t="shared" si="1"/>
        <v>17519000</v>
      </c>
      <c r="E22" s="24"/>
      <c r="F22" s="24"/>
      <c r="G22" s="24">
        <v>17519000</v>
      </c>
      <c r="H22" s="24"/>
    </row>
    <row r="23" spans="1:8" s="2" customFormat="1" ht="25.5" x14ac:dyDescent="0.25">
      <c r="A23" s="12" t="s">
        <v>74</v>
      </c>
      <c r="B23" s="3" t="s">
        <v>61</v>
      </c>
      <c r="C23" s="3" t="s">
        <v>62</v>
      </c>
      <c r="D23" s="24">
        <f t="shared" si="1"/>
        <v>320154</v>
      </c>
      <c r="E23" s="24"/>
      <c r="F23" s="24"/>
      <c r="G23" s="24">
        <v>320154</v>
      </c>
      <c r="H23" s="24"/>
    </row>
    <row r="24" spans="1:8" s="7" customFormat="1" x14ac:dyDescent="0.25">
      <c r="A24" s="11" t="s">
        <v>10</v>
      </c>
      <c r="B24" s="6" t="s">
        <v>83</v>
      </c>
      <c r="C24" s="6"/>
      <c r="D24" s="23">
        <f t="shared" si="1"/>
        <v>40107958.790000007</v>
      </c>
      <c r="E24" s="23">
        <v>15396948.92</v>
      </c>
      <c r="F24" s="23">
        <v>3971578</v>
      </c>
      <c r="G24" s="23">
        <v>20739431.870000001</v>
      </c>
      <c r="H24" s="23"/>
    </row>
    <row r="25" spans="1:8" s="2" customFormat="1" ht="25.5" x14ac:dyDescent="0.25">
      <c r="A25" s="12" t="s">
        <v>35</v>
      </c>
      <c r="B25" s="3" t="s">
        <v>36</v>
      </c>
      <c r="C25" s="33"/>
      <c r="D25" s="30">
        <f t="shared" ref="D25:D37" si="2">SUM(E25:G25)</f>
        <v>23256312.920000002</v>
      </c>
      <c r="E25" s="30">
        <v>13864092.92</v>
      </c>
      <c r="F25" s="30">
        <v>559778</v>
      </c>
      <c r="G25" s="30">
        <v>8832442</v>
      </c>
      <c r="H25" s="24"/>
    </row>
    <row r="26" spans="1:8" s="2" customFormat="1" ht="38.25" x14ac:dyDescent="0.25">
      <c r="A26" s="12" t="s">
        <v>39</v>
      </c>
      <c r="B26" s="3" t="s">
        <v>37</v>
      </c>
      <c r="C26" s="36"/>
      <c r="D26" s="37">
        <f t="shared" si="2"/>
        <v>20989934.920000002</v>
      </c>
      <c r="E26" s="37">
        <f>SUM(E27:E30)</f>
        <v>13864092.92</v>
      </c>
      <c r="F26" s="37"/>
      <c r="G26" s="37">
        <f>SUM(G27:G28)</f>
        <v>7125842</v>
      </c>
      <c r="H26" s="24"/>
    </row>
    <row r="27" spans="1:8" s="2" customFormat="1" ht="25.5" x14ac:dyDescent="0.25">
      <c r="A27" s="12" t="s">
        <v>38</v>
      </c>
      <c r="B27" s="3" t="s">
        <v>41</v>
      </c>
      <c r="C27" s="3" t="s">
        <v>40</v>
      </c>
      <c r="D27" s="24">
        <f t="shared" si="2"/>
        <v>19917108.16</v>
      </c>
      <c r="E27" s="24">
        <v>12851266.16</v>
      </c>
      <c r="F27" s="24"/>
      <c r="G27" s="24">
        <v>7065842</v>
      </c>
      <c r="H27" s="24"/>
    </row>
    <row r="28" spans="1:8" s="2" customFormat="1" ht="25.5" x14ac:dyDescent="0.25">
      <c r="A28" s="12" t="s">
        <v>42</v>
      </c>
      <c r="B28" s="3" t="s">
        <v>43</v>
      </c>
      <c r="C28" s="3" t="s">
        <v>44</v>
      </c>
      <c r="D28" s="24">
        <f t="shared" si="2"/>
        <v>619778</v>
      </c>
      <c r="E28" s="24"/>
      <c r="F28" s="24">
        <v>559778</v>
      </c>
      <c r="G28" s="24">
        <v>60000</v>
      </c>
      <c r="H28" s="24"/>
    </row>
    <row r="29" spans="1:8" s="2" customFormat="1" ht="89.25" x14ac:dyDescent="0.25">
      <c r="A29" s="12" t="s">
        <v>86</v>
      </c>
      <c r="B29" s="3" t="s">
        <v>46</v>
      </c>
      <c r="C29" s="3" t="s">
        <v>77</v>
      </c>
      <c r="D29" s="24">
        <f t="shared" si="2"/>
        <v>0</v>
      </c>
      <c r="F29" s="24"/>
      <c r="G29" s="24">
        <v>0</v>
      </c>
      <c r="H29" s="24"/>
    </row>
    <row r="30" spans="1:8" s="2" customFormat="1" ht="25.5" x14ac:dyDescent="0.25">
      <c r="A30" s="12" t="s">
        <v>45</v>
      </c>
      <c r="B30" s="3" t="s">
        <v>76</v>
      </c>
      <c r="C30" s="3" t="s">
        <v>47</v>
      </c>
      <c r="D30" s="24">
        <f t="shared" si="2"/>
        <v>2719426.76</v>
      </c>
      <c r="E30" s="24">
        <v>1012826.76</v>
      </c>
      <c r="F30" s="24"/>
      <c r="G30" s="24">
        <v>1706600</v>
      </c>
      <c r="H30" s="24"/>
    </row>
    <row r="31" spans="1:8" s="2" customFormat="1" x14ac:dyDescent="0.25">
      <c r="A31" s="12" t="s">
        <v>48</v>
      </c>
      <c r="B31" s="3" t="s">
        <v>49</v>
      </c>
      <c r="C31" s="33"/>
      <c r="D31" s="30">
        <f t="shared" si="2"/>
        <v>3581800</v>
      </c>
      <c r="E31" s="30">
        <f>E32+E33</f>
        <v>0</v>
      </c>
      <c r="F31" s="30">
        <v>3411800</v>
      </c>
      <c r="G31" s="30">
        <f>SUM(G32:G33)</f>
        <v>170000</v>
      </c>
      <c r="H31" s="24"/>
    </row>
    <row r="32" spans="1:8" s="2" customFormat="1" ht="51" x14ac:dyDescent="0.25">
      <c r="A32" s="12" t="s">
        <v>84</v>
      </c>
      <c r="B32" s="3" t="s">
        <v>78</v>
      </c>
      <c r="C32" s="3" t="s">
        <v>80</v>
      </c>
      <c r="D32" s="24">
        <f t="shared" si="2"/>
        <v>170000</v>
      </c>
      <c r="E32" s="24"/>
      <c r="F32" s="24"/>
      <c r="G32" s="24">
        <v>170000</v>
      </c>
      <c r="H32" s="24"/>
    </row>
    <row r="33" spans="1:8" s="2" customFormat="1" x14ac:dyDescent="0.25">
      <c r="A33" s="12" t="s">
        <v>85</v>
      </c>
      <c r="B33" s="3" t="s">
        <v>79</v>
      </c>
      <c r="C33" s="3" t="s">
        <v>81</v>
      </c>
      <c r="D33" s="24">
        <f t="shared" si="2"/>
        <v>3411800</v>
      </c>
      <c r="E33" s="24"/>
      <c r="F33" s="24">
        <v>3411800</v>
      </c>
      <c r="G33" s="24"/>
      <c r="H33" s="24"/>
    </row>
    <row r="34" spans="1:8" s="2" customFormat="1" ht="25.5" x14ac:dyDescent="0.25">
      <c r="A34" s="12" t="s">
        <v>50</v>
      </c>
      <c r="B34" s="3" t="s">
        <v>51</v>
      </c>
      <c r="C34" s="33"/>
      <c r="D34" s="30">
        <v>1314690</v>
      </c>
      <c r="E34" s="30">
        <v>1532856</v>
      </c>
      <c r="F34" s="30">
        <f>SUM(F35:F37)</f>
        <v>0</v>
      </c>
      <c r="G34" s="30">
        <f>SUM(G35:G37)</f>
        <v>464055</v>
      </c>
      <c r="H34" s="24"/>
    </row>
    <row r="35" spans="1:8" s="2" customFormat="1" ht="25.5" x14ac:dyDescent="0.25">
      <c r="A35" s="12" t="s">
        <v>52</v>
      </c>
      <c r="B35" s="3" t="s">
        <v>64</v>
      </c>
      <c r="C35" s="3" t="s">
        <v>65</v>
      </c>
      <c r="D35" s="24">
        <v>139055</v>
      </c>
      <c r="E35" s="24"/>
      <c r="F35" s="24"/>
      <c r="G35" s="24">
        <v>139055</v>
      </c>
      <c r="H35" s="24"/>
    </row>
    <row r="36" spans="1:8" s="2" customFormat="1" ht="25.5" x14ac:dyDescent="0.25">
      <c r="A36" s="12" t="s">
        <v>52</v>
      </c>
      <c r="B36" s="3" t="s">
        <v>63</v>
      </c>
      <c r="C36" s="3" t="s">
        <v>53</v>
      </c>
      <c r="D36" s="24">
        <f t="shared" si="2"/>
        <v>300000</v>
      </c>
      <c r="E36" s="24"/>
      <c r="F36" s="24"/>
      <c r="G36" s="24">
        <v>300000</v>
      </c>
      <c r="H36" s="24"/>
    </row>
    <row r="37" spans="1:8" s="2" customFormat="1" ht="25.5" x14ac:dyDescent="0.25">
      <c r="A37" s="12" t="s">
        <v>52</v>
      </c>
      <c r="B37" s="3" t="s">
        <v>67</v>
      </c>
      <c r="C37" s="3" t="s">
        <v>66</v>
      </c>
      <c r="D37" s="24">
        <f t="shared" si="2"/>
        <v>1557856</v>
      </c>
      <c r="E37" s="24">
        <v>1532856</v>
      </c>
      <c r="F37" s="24"/>
      <c r="G37" s="24">
        <v>25000</v>
      </c>
      <c r="H37" s="24"/>
    </row>
    <row r="38" spans="1:8" s="2" customFormat="1" ht="25.5" x14ac:dyDescent="0.25">
      <c r="A38" s="12" t="s">
        <v>87</v>
      </c>
      <c r="B38" s="36" t="s">
        <v>54</v>
      </c>
      <c r="C38" s="33" t="s">
        <v>82</v>
      </c>
      <c r="D38" s="30">
        <f>SUM(E38:G38)</f>
        <v>5000</v>
      </c>
      <c r="E38" s="30"/>
      <c r="F38" s="30"/>
      <c r="G38" s="30">
        <v>5000</v>
      </c>
      <c r="H38" s="24"/>
    </row>
    <row r="39" spans="1:8" s="2" customFormat="1" ht="38.25" x14ac:dyDescent="0.25">
      <c r="A39" s="15" t="s">
        <v>11</v>
      </c>
      <c r="B39" s="4" t="s">
        <v>55</v>
      </c>
      <c r="C39" s="4"/>
      <c r="D39" s="25"/>
      <c r="E39" s="25"/>
      <c r="F39" s="25"/>
      <c r="G39" s="25"/>
      <c r="H39" s="25"/>
    </row>
    <row r="40" spans="1:8" ht="25.5" x14ac:dyDescent="0.25">
      <c r="A40" s="16" t="s">
        <v>12</v>
      </c>
      <c r="B40" s="1">
        <v>260</v>
      </c>
      <c r="C40" s="34">
        <v>244</v>
      </c>
      <c r="D40" s="35">
        <f>SUM(E40:G40)</f>
        <v>11267934.870000001</v>
      </c>
      <c r="E40" s="35"/>
      <c r="F40" s="35"/>
      <c r="G40" s="35">
        <f>G42+G43+G44+G45+G46+G47+G48+G49+G50</f>
        <v>11267934.870000001</v>
      </c>
      <c r="H40" s="28"/>
    </row>
    <row r="41" spans="1:8" x14ac:dyDescent="0.25">
      <c r="A41" s="16" t="s">
        <v>3</v>
      </c>
      <c r="B41" s="1"/>
      <c r="C41" s="41"/>
      <c r="D41" s="42"/>
      <c r="E41" s="42"/>
      <c r="F41" s="42"/>
      <c r="G41" s="42"/>
      <c r="H41" s="28"/>
    </row>
    <row r="42" spans="1:8" x14ac:dyDescent="0.25">
      <c r="A42" s="16" t="s">
        <v>88</v>
      </c>
      <c r="B42" s="1"/>
      <c r="C42" s="41">
        <v>244</v>
      </c>
      <c r="D42" s="42">
        <f>SUM(E42:G42)</f>
        <v>276277.88</v>
      </c>
      <c r="E42" s="42"/>
      <c r="F42" s="42"/>
      <c r="G42" s="42">
        <v>276277.88</v>
      </c>
      <c r="H42" s="28"/>
    </row>
    <row r="43" spans="1:8" x14ac:dyDescent="0.25">
      <c r="A43" s="16" t="s">
        <v>89</v>
      </c>
      <c r="B43" s="1"/>
      <c r="C43" s="41">
        <v>244</v>
      </c>
      <c r="D43" s="42">
        <f t="shared" ref="D43:D50" si="3">SUM(E43:G43)</f>
        <v>205000</v>
      </c>
      <c r="E43" s="42"/>
      <c r="F43" s="42"/>
      <c r="G43" s="42">
        <v>205000</v>
      </c>
      <c r="H43" s="28"/>
    </row>
    <row r="44" spans="1:8" x14ac:dyDescent="0.25">
      <c r="A44" s="16" t="s">
        <v>90</v>
      </c>
      <c r="B44" s="1"/>
      <c r="C44" s="41">
        <v>244</v>
      </c>
      <c r="D44" s="42">
        <f t="shared" si="3"/>
        <v>150000</v>
      </c>
      <c r="E44" s="42"/>
      <c r="F44" s="42"/>
      <c r="G44" s="42">
        <v>150000</v>
      </c>
      <c r="H44" s="28"/>
    </row>
    <row r="45" spans="1:8" ht="25.5" x14ac:dyDescent="0.25">
      <c r="A45" s="16" t="s">
        <v>91</v>
      </c>
      <c r="B45" s="1"/>
      <c r="C45" s="41">
        <v>244</v>
      </c>
      <c r="D45" s="42">
        <v>91623</v>
      </c>
      <c r="E45" s="42"/>
      <c r="F45" s="42"/>
      <c r="G45" s="42">
        <v>91623</v>
      </c>
      <c r="H45" s="28"/>
    </row>
    <row r="46" spans="1:8" ht="25.5" x14ac:dyDescent="0.25">
      <c r="A46" s="16" t="s">
        <v>92</v>
      </c>
      <c r="B46" s="1"/>
      <c r="C46" s="41">
        <v>244</v>
      </c>
      <c r="D46" s="42">
        <f t="shared" si="3"/>
        <v>691706.38</v>
      </c>
      <c r="E46" s="42"/>
      <c r="F46" s="42"/>
      <c r="G46" s="42">
        <v>691706.38</v>
      </c>
      <c r="H46" s="28"/>
    </row>
    <row r="47" spans="1:8" x14ac:dyDescent="0.25">
      <c r="A47" s="16" t="s">
        <v>93</v>
      </c>
      <c r="B47" s="1"/>
      <c r="C47" s="41">
        <v>244</v>
      </c>
      <c r="D47" s="42">
        <f t="shared" si="3"/>
        <v>1395432</v>
      </c>
      <c r="E47" s="42"/>
      <c r="F47" s="42"/>
      <c r="G47" s="42">
        <v>1395432</v>
      </c>
      <c r="H47" s="28"/>
    </row>
    <row r="48" spans="1:8" x14ac:dyDescent="0.25">
      <c r="A48" s="16" t="s">
        <v>94</v>
      </c>
      <c r="B48" s="1"/>
      <c r="C48" s="41">
        <v>244</v>
      </c>
      <c r="D48" s="42">
        <f t="shared" si="3"/>
        <v>0</v>
      </c>
      <c r="E48" s="42"/>
      <c r="F48" s="42"/>
      <c r="G48" s="42">
        <v>0</v>
      </c>
      <c r="H48" s="28"/>
    </row>
    <row r="49" spans="1:8" ht="26.25" x14ac:dyDescent="0.25">
      <c r="A49" s="43" t="s">
        <v>74</v>
      </c>
      <c r="B49" s="44"/>
      <c r="C49" s="41">
        <v>244</v>
      </c>
      <c r="D49" s="42">
        <f t="shared" si="3"/>
        <v>736000</v>
      </c>
      <c r="E49" s="42"/>
      <c r="F49" s="42"/>
      <c r="G49" s="42">
        <v>736000</v>
      </c>
      <c r="H49" s="28"/>
    </row>
    <row r="50" spans="1:8" ht="26.25" x14ac:dyDescent="0.25">
      <c r="A50" s="43" t="s">
        <v>95</v>
      </c>
      <c r="B50" s="44"/>
      <c r="C50" s="41">
        <v>244</v>
      </c>
      <c r="D50" s="42">
        <f t="shared" si="3"/>
        <v>7721895.6100000003</v>
      </c>
      <c r="E50" s="42"/>
      <c r="F50" s="42"/>
      <c r="G50" s="42">
        <v>7721895.6100000003</v>
      </c>
      <c r="H50" s="28"/>
    </row>
    <row r="51" spans="1:8" s="10" customFormat="1" ht="25.5" x14ac:dyDescent="0.25">
      <c r="A51" s="17" t="s">
        <v>13</v>
      </c>
      <c r="B51" s="9">
        <v>300</v>
      </c>
      <c r="C51" s="9"/>
      <c r="D51" s="29"/>
      <c r="E51" s="29"/>
      <c r="F51" s="29"/>
      <c r="G51" s="29"/>
      <c r="H51" s="29"/>
    </row>
    <row r="52" spans="1:8" ht="25.5" x14ac:dyDescent="0.25">
      <c r="A52" s="16" t="s">
        <v>56</v>
      </c>
      <c r="B52" s="1">
        <v>310</v>
      </c>
      <c r="C52" s="1"/>
      <c r="D52" s="28"/>
      <c r="E52" s="28"/>
      <c r="F52" s="28"/>
      <c r="G52" s="28"/>
      <c r="H52" s="28"/>
    </row>
    <row r="53" spans="1:8" x14ac:dyDescent="0.25">
      <c r="A53" s="18" t="s">
        <v>14</v>
      </c>
      <c r="B53" s="1">
        <v>320</v>
      </c>
      <c r="C53" s="1"/>
      <c r="D53" s="28"/>
      <c r="E53" s="28"/>
      <c r="F53" s="28"/>
      <c r="G53" s="28"/>
      <c r="H53" s="28"/>
    </row>
    <row r="54" spans="1:8" s="10" customFormat="1" ht="25.5" x14ac:dyDescent="0.25">
      <c r="A54" s="11" t="s">
        <v>15</v>
      </c>
      <c r="B54" s="9">
        <v>400</v>
      </c>
      <c r="C54" s="9"/>
      <c r="D54" s="29"/>
      <c r="E54" s="29"/>
      <c r="F54" s="29"/>
      <c r="G54" s="29"/>
      <c r="H54" s="29"/>
    </row>
    <row r="55" spans="1:8" x14ac:dyDescent="0.25">
      <c r="A55" s="18" t="s">
        <v>57</v>
      </c>
      <c r="B55" s="1">
        <v>410</v>
      </c>
      <c r="C55" s="1"/>
      <c r="D55" s="28"/>
      <c r="E55" s="28"/>
      <c r="F55" s="28"/>
      <c r="G55" s="28"/>
      <c r="H55" s="28"/>
    </row>
    <row r="56" spans="1:8" x14ac:dyDescent="0.25">
      <c r="A56" s="18" t="s">
        <v>16</v>
      </c>
      <c r="B56" s="1">
        <v>420</v>
      </c>
      <c r="C56" s="1"/>
      <c r="D56" s="28"/>
      <c r="E56" s="28"/>
      <c r="F56" s="28"/>
      <c r="G56" s="28"/>
      <c r="H56" s="28"/>
    </row>
    <row r="57" spans="1:8" s="10" customFormat="1" ht="14.25" customHeight="1" x14ac:dyDescent="0.25">
      <c r="A57" s="19" t="s">
        <v>17</v>
      </c>
      <c r="B57" s="9">
        <v>500</v>
      </c>
      <c r="C57" s="29"/>
      <c r="D57" s="29">
        <f>SUM(E57:G57)</f>
        <v>1801959.87</v>
      </c>
      <c r="E57" s="29">
        <v>526704</v>
      </c>
      <c r="F57" s="29">
        <v>156578</v>
      </c>
      <c r="G57" s="29">
        <v>1118677.8700000001</v>
      </c>
      <c r="H57" s="29"/>
    </row>
    <row r="58" spans="1:8" s="10" customFormat="1" x14ac:dyDescent="0.25">
      <c r="A58" s="19" t="s">
        <v>58</v>
      </c>
      <c r="B58" s="9">
        <v>600</v>
      </c>
      <c r="C58" s="29">
        <f>SUM(D58:G58)</f>
        <v>0</v>
      </c>
      <c r="D58" s="29"/>
      <c r="E58" s="29">
        <f>E57+E7-E24</f>
        <v>0</v>
      </c>
      <c r="F58" s="29">
        <v>0</v>
      </c>
      <c r="G58" s="29"/>
      <c r="H58" s="29"/>
    </row>
  </sheetData>
  <mergeCells count="9">
    <mergeCell ref="C3:C6"/>
    <mergeCell ref="B3:B6"/>
    <mergeCell ref="A3:A6"/>
    <mergeCell ref="G5:H5"/>
    <mergeCell ref="D3:H3"/>
    <mergeCell ref="E4:H4"/>
    <mergeCell ref="F5:F6"/>
    <mergeCell ref="E5:E6"/>
    <mergeCell ref="D4:D6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ebuhantsova2</dc:creator>
  <cp:lastModifiedBy>Admin</cp:lastModifiedBy>
  <cp:lastPrinted>2019-01-10T05:48:21Z</cp:lastPrinted>
  <dcterms:created xsi:type="dcterms:W3CDTF">2017-02-21T08:16:01Z</dcterms:created>
  <dcterms:modified xsi:type="dcterms:W3CDTF">2023-06-14T11:16:13Z</dcterms:modified>
</cp:coreProperties>
</file>